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240" yWindow="525" windowWidth="28455" windowHeight="11700"/>
  </bookViews>
  <sheets>
    <sheet name="1" sheetId="2" r:id="rId1"/>
  </sheets>
  <definedNames>
    <definedName name="_xlnm.Print_Area" localSheetId="0">'1'!$A$1:$G$26</definedName>
  </definedNames>
  <calcPr calcId="124519" calcOnSave="0"/>
</workbook>
</file>

<file path=xl/calcChain.xml><?xml version="1.0" encoding="utf-8"?>
<calcChain xmlns="http://schemas.openxmlformats.org/spreadsheetml/2006/main">
  <c r="C12" i="2"/>
  <c r="C11"/>
  <c r="D22" l="1"/>
  <c r="C10" l="1"/>
  <c r="B19" l="1"/>
  <c r="B22"/>
  <c r="B9"/>
  <c r="G16" l="1"/>
  <c r="D9" l="1"/>
  <c r="G9" l="1"/>
  <c r="D7"/>
  <c r="D17" s="1"/>
  <c r="F16"/>
  <c r="F8"/>
  <c r="G8"/>
  <c r="G10"/>
  <c r="G11"/>
  <c r="G12"/>
  <c r="G13"/>
  <c r="F10"/>
  <c r="F11"/>
  <c r="F12"/>
  <c r="F13"/>
  <c r="E8"/>
  <c r="C22"/>
  <c r="C9"/>
  <c r="C7" s="1"/>
  <c r="C17" s="1"/>
  <c r="E13"/>
  <c r="E10"/>
  <c r="E12"/>
  <c r="E16"/>
  <c r="E11"/>
  <c r="B18"/>
  <c r="D19"/>
  <c r="D18" s="1"/>
  <c r="C19"/>
  <c r="C18" s="1"/>
  <c r="B6"/>
  <c r="E9" l="1"/>
  <c r="E7"/>
  <c r="B7"/>
  <c r="B17" s="1"/>
  <c r="F9"/>
  <c r="G7" l="1"/>
  <c r="F7"/>
</calcChain>
</file>

<file path=xl/sharedStrings.xml><?xml version="1.0" encoding="utf-8"?>
<sst xmlns="http://schemas.openxmlformats.org/spreadsheetml/2006/main" count="38" uniqueCount="31">
  <si>
    <t>Справочно</t>
  </si>
  <si>
    <t>млн рублей</t>
  </si>
  <si>
    <t>Наименование показателя</t>
  </si>
  <si>
    <t>План</t>
  </si>
  <si>
    <t xml:space="preserve">Отклонение </t>
  </si>
  <si>
    <t>Темп роста, %</t>
  </si>
  <si>
    <t>ДОХОДЫ БЮДЖЕТА</t>
  </si>
  <si>
    <t xml:space="preserve">НАЛОГОВЫЕ И НЕНАЛОГОВЫЕ ДОХОДЫ </t>
  </si>
  <si>
    <t>БЕЗВОЗМЕЗДНЫЕ ПОСТУПЛЕНИЯ</t>
  </si>
  <si>
    <t xml:space="preserve">Субсидии </t>
  </si>
  <si>
    <t>Субвенции</t>
  </si>
  <si>
    <t>Иные межбюджетные трансферты</t>
  </si>
  <si>
    <t>х</t>
  </si>
  <si>
    <t>РАСХОДЫ БЮДЖЕТА</t>
  </si>
  <si>
    <t>ДЕФИЦИТ/ПРОФИЦИТ</t>
  </si>
  <si>
    <t>Источники погашения дефицита</t>
  </si>
  <si>
    <t>Бюджетный кредит:</t>
  </si>
  <si>
    <t>получение</t>
  </si>
  <si>
    <t>погашение</t>
  </si>
  <si>
    <t>Кредиты от кредитных организаций:</t>
  </si>
  <si>
    <t>Изменение остатков средств</t>
  </si>
  <si>
    <t>Дотации</t>
  </si>
  <si>
    <t>Возврат остатков субсидий, субвенций и ИМБТ</t>
  </si>
  <si>
    <t>Прочие безвозмездные поступления</t>
  </si>
  <si>
    <t>% исполнения</t>
  </si>
  <si>
    <t>2025 год</t>
  </si>
  <si>
    <t>Акции</t>
  </si>
  <si>
    <t>ИНФОРМАЦИЯ ОБ ИСПОЛНЕНИИ БЮДЖЕТА ГОРОДА ТАГАНРОГА НА 01.12.2025</t>
  </si>
  <si>
    <t>Факт на 01.12.2024</t>
  </si>
  <si>
    <t>Факт на 01.12.2025</t>
  </si>
  <si>
    <t>Факт на 01.12.2025/
Факт на 01.12.2024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</si>
</sst>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59996337778862885"/>
        <bgColor indexed="65"/>
      </patternFill>
    </fill>
    <fill>
      <patternFill patternType="solid">
        <fgColor theme="0"/>
      </patternFill>
    </fill>
    <fill>
      <patternFill patternType="solid">
        <fgColor theme="6" tint="0.79967650379955446"/>
        <bgColor indexed="65"/>
      </patternFill>
    </fill>
    <fill>
      <patternFill patternType="solid">
        <fgColor theme="6" tint="0.79964598529007846"/>
        <bgColor indexed="65"/>
      </patternFill>
    </fill>
    <fill>
      <patternFill patternType="solid">
        <fgColor theme="6" tint="0.79958494827112647"/>
        <bgColor indexed="6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4">
    <xf numFmtId="0" fontId="0" fillId="0" borderId="0" xfId="0" applyNumberFormat="1" applyFont="1"/>
    <xf numFmtId="164" fontId="2" fillId="0" borderId="4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 wrapText="1"/>
    </xf>
    <xf numFmtId="164" fontId="2" fillId="6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164" fontId="2" fillId="5" borderId="4" xfId="0" applyNumberFormat="1" applyFont="1" applyFill="1" applyBorder="1" applyAlignment="1">
      <alignment horizontal="center" vertical="center" wrapText="1"/>
    </xf>
    <xf numFmtId="164" fontId="1" fillId="7" borderId="4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3" fillId="4" borderId="9" xfId="0" applyNumberFormat="1" applyFont="1" applyFill="1" applyBorder="1" applyAlignment="1">
      <alignment horizontal="left" vertical="center" wrapText="1"/>
    </xf>
    <xf numFmtId="0" fontId="5" fillId="0" borderId="4" xfId="0" applyNumberFormat="1" applyFont="1" applyBorder="1" applyAlignment="1">
      <alignment vertical="center" wrapText="1"/>
    </xf>
    <xf numFmtId="0" fontId="5" fillId="0" borderId="9" xfId="0" applyNumberFormat="1" applyFont="1" applyBorder="1" applyAlignment="1">
      <alignment vertical="center" wrapText="1"/>
    </xf>
    <xf numFmtId="0" fontId="3" fillId="4" borderId="4" xfId="0" applyNumberFormat="1" applyFont="1" applyFill="1" applyBorder="1" applyAlignment="1">
      <alignment horizontal="left" vertical="top" wrapText="1"/>
    </xf>
    <xf numFmtId="1" fontId="3" fillId="0" borderId="4" xfId="0" applyNumberFormat="1" applyFont="1" applyBorder="1" applyAlignment="1">
      <alignment vertical="center" wrapText="1"/>
    </xf>
    <xf numFmtId="0" fontId="6" fillId="0" borderId="4" xfId="0" applyNumberFormat="1" applyFont="1" applyBorder="1" applyAlignment="1">
      <alignment horizontal="left" vertical="top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164" fontId="2" fillId="4" borderId="4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/>
    </xf>
    <xf numFmtId="0" fontId="7" fillId="0" borderId="0" xfId="0" applyNumberFormat="1" applyFont="1"/>
    <xf numFmtId="0" fontId="8" fillId="0" borderId="0" xfId="0" applyNumberFormat="1" applyFont="1"/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9" fillId="3" borderId="0" xfId="0" applyNumberFormat="1" applyFont="1" applyFill="1"/>
    <xf numFmtId="164" fontId="7" fillId="0" borderId="0" xfId="0" applyNumberFormat="1" applyFont="1"/>
    <xf numFmtId="4" fontId="7" fillId="0" borderId="0" xfId="0" applyNumberFormat="1" applyFont="1"/>
    <xf numFmtId="164" fontId="1" fillId="3" borderId="0" xfId="0" applyNumberFormat="1" applyFont="1" applyFill="1" applyAlignment="1">
      <alignment horizontal="right" vertical="center"/>
    </xf>
    <xf numFmtId="164" fontId="10" fillId="0" borderId="0" xfId="0" applyNumberFormat="1" applyFont="1"/>
    <xf numFmtId="4" fontId="10" fillId="0" borderId="0" xfId="0" applyNumberFormat="1" applyFont="1"/>
    <xf numFmtId="0" fontId="1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right" wrapText="1"/>
    </xf>
    <xf numFmtId="0" fontId="3" fillId="0" borderId="2" xfId="0" applyNumberFormat="1" applyFont="1" applyBorder="1" applyAlignment="1">
      <alignment horizontal="right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2" borderId="11" xfId="0" applyNumberFormat="1" applyFont="1" applyFill="1" applyBorder="1" applyAlignment="1">
      <alignment horizontal="center" vertical="center" wrapText="1"/>
    </xf>
    <xf numFmtId="0" fontId="3" fillId="2" borderId="1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view="pageBreakPreview" topLeftCell="A7" zoomScaleSheetLayoutView="100" workbookViewId="0">
      <selection activeCell="B4" sqref="B4:B5"/>
    </sheetView>
  </sheetViews>
  <sheetFormatPr defaultColWidth="9" defaultRowHeight="15"/>
  <cols>
    <col min="1" max="1" width="57.42578125" style="22" customWidth="1"/>
    <col min="2" max="4" width="15.5703125" style="22" customWidth="1"/>
    <col min="5" max="5" width="19.5703125" style="22" customWidth="1"/>
    <col min="6" max="7" width="19.42578125" style="22" customWidth="1"/>
    <col min="8" max="8" width="19.28515625" style="22" bestFit="1" customWidth="1"/>
    <col min="9" max="9" width="21.85546875" style="22" bestFit="1" customWidth="1"/>
    <col min="10" max="10" width="19.28515625" style="22" bestFit="1" customWidth="1"/>
    <col min="11" max="16384" width="9" style="22"/>
  </cols>
  <sheetData>
    <row r="1" spans="1:10" ht="29.25" customHeight="1">
      <c r="F1" s="32" t="s">
        <v>0</v>
      </c>
      <c r="G1" s="32"/>
    </row>
    <row r="2" spans="1:10" ht="25.5" customHeight="1">
      <c r="A2" s="33" t="s">
        <v>27</v>
      </c>
      <c r="B2" s="33"/>
      <c r="C2" s="33"/>
      <c r="D2" s="33"/>
      <c r="E2" s="33"/>
      <c r="F2" s="33"/>
      <c r="G2" s="33"/>
    </row>
    <row r="3" spans="1:10" ht="18.75" customHeight="1">
      <c r="A3" s="23"/>
      <c r="B3" s="23"/>
      <c r="F3" s="34" t="s">
        <v>1</v>
      </c>
      <c r="G3" s="35"/>
    </row>
    <row r="4" spans="1:10" ht="47.25" customHeight="1">
      <c r="A4" s="36" t="s">
        <v>2</v>
      </c>
      <c r="B4" s="38" t="s">
        <v>28</v>
      </c>
      <c r="C4" s="42" t="s">
        <v>25</v>
      </c>
      <c r="D4" s="43"/>
      <c r="E4" s="41"/>
      <c r="F4" s="40" t="s">
        <v>30</v>
      </c>
      <c r="G4" s="41"/>
    </row>
    <row r="5" spans="1:10" ht="47.25" customHeight="1">
      <c r="A5" s="37"/>
      <c r="B5" s="39"/>
      <c r="C5" s="24" t="s">
        <v>3</v>
      </c>
      <c r="D5" s="25" t="s">
        <v>29</v>
      </c>
      <c r="E5" s="16" t="s">
        <v>24</v>
      </c>
      <c r="F5" s="24" t="s">
        <v>4</v>
      </c>
      <c r="G5" s="24" t="s">
        <v>5</v>
      </c>
    </row>
    <row r="6" spans="1:10" s="26" customFormat="1" ht="19.5" customHeight="1">
      <c r="A6" s="9">
        <v>1</v>
      </c>
      <c r="B6" s="17">
        <f>A6+1</f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</row>
    <row r="7" spans="1:10" ht="20.25">
      <c r="A7" s="10" t="s">
        <v>6</v>
      </c>
      <c r="B7" s="7">
        <f>B8+B9</f>
        <v>10682.199999999999</v>
      </c>
      <c r="C7" s="5">
        <f>C8+C9</f>
        <v>13260.5</v>
      </c>
      <c r="D7" s="7">
        <f>D8+D9</f>
        <v>10628.7</v>
      </c>
      <c r="E7" s="7">
        <f>D7/C7%</f>
        <v>80.153086233550781</v>
      </c>
      <c r="F7" s="7">
        <f t="shared" ref="F7:F13" si="0">D7-B7</f>
        <v>-53.499999999998181</v>
      </c>
      <c r="G7" s="7">
        <f t="shared" ref="G7:G13" si="1">D7/B7*100</f>
        <v>99.499166838291757</v>
      </c>
      <c r="H7" s="27"/>
    </row>
    <row r="8" spans="1:10" ht="24" customHeight="1">
      <c r="A8" s="11" t="s">
        <v>7</v>
      </c>
      <c r="B8" s="6">
        <v>3302</v>
      </c>
      <c r="C8" s="6">
        <v>4535.1000000000004</v>
      </c>
      <c r="D8" s="6">
        <v>3734.3</v>
      </c>
      <c r="E8" s="6">
        <f>D8/C8%</f>
        <v>82.342175475733711</v>
      </c>
      <c r="F8" s="18">
        <f t="shared" si="0"/>
        <v>432.30000000000018</v>
      </c>
      <c r="G8" s="18">
        <f t="shared" si="1"/>
        <v>113.09206541490006</v>
      </c>
      <c r="H8" s="27"/>
      <c r="I8" s="27"/>
    </row>
    <row r="9" spans="1:10" ht="20.25">
      <c r="A9" s="11" t="s">
        <v>8</v>
      </c>
      <c r="B9" s="6">
        <f>SUM(B10:B15)</f>
        <v>7380.1999999999989</v>
      </c>
      <c r="C9" s="6">
        <f>SUM(C10:C15)</f>
        <v>8725.4</v>
      </c>
      <c r="D9" s="6">
        <f>SUM(D10:D15)</f>
        <v>6894.4000000000005</v>
      </c>
      <c r="E9" s="6">
        <f t="shared" ref="E9:E13" si="2">D9/C9%</f>
        <v>79.01528869736633</v>
      </c>
      <c r="F9" s="18">
        <f t="shared" si="0"/>
        <v>-485.79999999999836</v>
      </c>
      <c r="G9" s="18">
        <f t="shared" si="1"/>
        <v>93.417522560364247</v>
      </c>
      <c r="H9" s="27"/>
      <c r="I9" s="28"/>
      <c r="J9" s="28"/>
    </row>
    <row r="10" spans="1:10" ht="20.25">
      <c r="A10" s="12" t="s">
        <v>21</v>
      </c>
      <c r="B10" s="6">
        <v>99.8</v>
      </c>
      <c r="C10" s="6">
        <f>117.6+21.7+89.2</f>
        <v>228.5</v>
      </c>
      <c r="D10" s="6">
        <v>127.7</v>
      </c>
      <c r="E10" s="6">
        <f t="shared" si="2"/>
        <v>55.886214442013127</v>
      </c>
      <c r="F10" s="18">
        <f t="shared" si="0"/>
        <v>27.900000000000006</v>
      </c>
      <c r="G10" s="18">
        <f t="shared" si="1"/>
        <v>127.9559118236473</v>
      </c>
      <c r="H10" s="27"/>
      <c r="I10" s="29"/>
    </row>
    <row r="11" spans="1:10" ht="20.25">
      <c r="A11" s="12" t="s">
        <v>9</v>
      </c>
      <c r="B11" s="6">
        <v>2775.6</v>
      </c>
      <c r="C11" s="6">
        <f>3357.7+2.9-1.2-0.1-0.1</f>
        <v>3359.2000000000003</v>
      </c>
      <c r="D11" s="6">
        <v>2047.2</v>
      </c>
      <c r="E11" s="6">
        <f t="shared" si="2"/>
        <v>60.943081686115733</v>
      </c>
      <c r="F11" s="18">
        <f t="shared" si="0"/>
        <v>-728.39999999999986</v>
      </c>
      <c r="G11" s="18">
        <f t="shared" si="1"/>
        <v>73.757025507998279</v>
      </c>
      <c r="H11" s="27"/>
      <c r="I11" s="29"/>
    </row>
    <row r="12" spans="1:10" ht="20.25">
      <c r="A12" s="12" t="s">
        <v>10</v>
      </c>
      <c r="B12" s="6">
        <v>4339</v>
      </c>
      <c r="C12" s="6">
        <f>4876.5+1.5+20.7-1.3+6.1-11.7+7.9-0.2</f>
        <v>4899.5</v>
      </c>
      <c r="D12" s="6">
        <v>4552.7</v>
      </c>
      <c r="E12" s="6">
        <f t="shared" si="2"/>
        <v>92.921726706806822</v>
      </c>
      <c r="F12" s="18">
        <f t="shared" si="0"/>
        <v>213.69999999999982</v>
      </c>
      <c r="G12" s="18">
        <f t="shared" si="1"/>
        <v>104.92509794883614</v>
      </c>
      <c r="H12" s="27"/>
      <c r="I12" s="29"/>
    </row>
    <row r="13" spans="1:10" ht="20.25">
      <c r="A13" s="12" t="s">
        <v>11</v>
      </c>
      <c r="B13" s="6">
        <v>174.2</v>
      </c>
      <c r="C13" s="6">
        <v>257.3</v>
      </c>
      <c r="D13" s="6">
        <v>199.6</v>
      </c>
      <c r="E13" s="6">
        <f t="shared" si="2"/>
        <v>77.574815390594637</v>
      </c>
      <c r="F13" s="18">
        <f t="shared" si="0"/>
        <v>25.400000000000006</v>
      </c>
      <c r="G13" s="18">
        <f t="shared" si="1"/>
        <v>114.58094144661308</v>
      </c>
      <c r="H13" s="27"/>
      <c r="I13" s="29"/>
    </row>
    <row r="14" spans="1:10" ht="27" customHeight="1">
      <c r="A14" s="12" t="s">
        <v>23</v>
      </c>
      <c r="B14" s="6">
        <v>0.2</v>
      </c>
      <c r="C14" s="6">
        <v>0</v>
      </c>
      <c r="D14" s="6">
        <v>0</v>
      </c>
      <c r="E14" s="6" t="s">
        <v>12</v>
      </c>
      <c r="F14" s="18" t="s">
        <v>12</v>
      </c>
      <c r="G14" s="18" t="s">
        <v>12</v>
      </c>
      <c r="H14" s="27"/>
      <c r="I14" s="29"/>
    </row>
    <row r="15" spans="1:10" ht="37.5">
      <c r="A15" s="12" t="s">
        <v>22</v>
      </c>
      <c r="B15" s="6">
        <v>-8.6</v>
      </c>
      <c r="C15" s="6">
        <v>-19.100000000000001</v>
      </c>
      <c r="D15" s="6">
        <v>-32.799999999999997</v>
      </c>
      <c r="E15" s="6" t="s">
        <v>12</v>
      </c>
      <c r="F15" s="18" t="s">
        <v>12</v>
      </c>
      <c r="G15" s="18" t="s">
        <v>12</v>
      </c>
      <c r="H15" s="27"/>
      <c r="I15" s="29"/>
      <c r="J15" s="30"/>
    </row>
    <row r="16" spans="1:10" ht="37.9" customHeight="1">
      <c r="A16" s="10" t="s">
        <v>13</v>
      </c>
      <c r="B16" s="7">
        <v>10762.4</v>
      </c>
      <c r="C16" s="5">
        <v>13188.8</v>
      </c>
      <c r="D16" s="5">
        <v>10455</v>
      </c>
      <c r="E16" s="7">
        <f>D16/C16%</f>
        <v>79.271806381171899</v>
      </c>
      <c r="F16" s="7">
        <f>D16-B16</f>
        <v>-307.39999999999964</v>
      </c>
      <c r="G16" s="7">
        <f>D16/B16*100</f>
        <v>97.143759756188217</v>
      </c>
      <c r="H16" s="27"/>
      <c r="I16" s="27"/>
    </row>
    <row r="17" spans="1:10" ht="20.25">
      <c r="A17" s="13" t="s">
        <v>14</v>
      </c>
      <c r="B17" s="19">
        <f>B7-B16</f>
        <v>-80.200000000000728</v>
      </c>
      <c r="C17" s="5">
        <f>C7-C16</f>
        <v>71.700000000000728</v>
      </c>
      <c r="D17" s="7">
        <f>D7-D16</f>
        <v>173.70000000000073</v>
      </c>
      <c r="E17" s="7"/>
      <c r="F17" s="19"/>
      <c r="G17" s="19"/>
      <c r="H17" s="27"/>
    </row>
    <row r="18" spans="1:10" ht="20.25">
      <c r="A18" s="14" t="s">
        <v>15</v>
      </c>
      <c r="B18" s="1">
        <f>B22+B26+B19+B25</f>
        <v>80.2</v>
      </c>
      <c r="C18" s="1">
        <f>C22+C26+C19+C25</f>
        <v>-71.699999999999989</v>
      </c>
      <c r="D18" s="1">
        <f>D22+D26+D19</f>
        <v>-173.7</v>
      </c>
      <c r="E18" s="1"/>
      <c r="F18" s="20"/>
      <c r="G18" s="20"/>
    </row>
    <row r="19" spans="1:10" ht="20.25">
      <c r="A19" s="15" t="s">
        <v>16</v>
      </c>
      <c r="B19" s="2">
        <f>B20-B21</f>
        <v>0</v>
      </c>
      <c r="C19" s="2">
        <f>C20-C21</f>
        <v>-25.599999999999994</v>
      </c>
      <c r="D19" s="2">
        <f t="shared" ref="D19" si="3">D20-D21</f>
        <v>-25.599999999999994</v>
      </c>
      <c r="E19" s="2"/>
      <c r="F19" s="21"/>
      <c r="G19" s="21"/>
      <c r="H19" s="28"/>
      <c r="I19" s="28"/>
      <c r="J19" s="31"/>
    </row>
    <row r="20" spans="1:10" ht="20.25">
      <c r="A20" s="15" t="s">
        <v>17</v>
      </c>
      <c r="B20" s="3">
        <v>79.3</v>
      </c>
      <c r="C20" s="3">
        <v>190</v>
      </c>
      <c r="D20" s="3">
        <v>190</v>
      </c>
      <c r="E20" s="3"/>
      <c r="F20" s="6"/>
      <c r="G20" s="6"/>
    </row>
    <row r="21" spans="1:10" ht="20.25">
      <c r="A21" s="15" t="s">
        <v>18</v>
      </c>
      <c r="B21" s="3">
        <v>79.3</v>
      </c>
      <c r="C21" s="3">
        <v>215.6</v>
      </c>
      <c r="D21" s="3">
        <v>215.6</v>
      </c>
      <c r="E21" s="3"/>
      <c r="F21" s="6"/>
      <c r="G21" s="6"/>
    </row>
    <row r="22" spans="1:10" ht="20.25">
      <c r="A22" s="15" t="s">
        <v>19</v>
      </c>
      <c r="B22" s="2">
        <f>B23-B24</f>
        <v>0</v>
      </c>
      <c r="C22" s="2">
        <f t="shared" ref="C22:D22" si="4">C23-C24</f>
        <v>-101.1</v>
      </c>
      <c r="D22" s="2">
        <f t="shared" si="4"/>
        <v>-50</v>
      </c>
      <c r="E22" s="2"/>
      <c r="F22" s="21"/>
      <c r="G22" s="21"/>
    </row>
    <row r="23" spans="1:10" ht="20.25">
      <c r="A23" s="15" t="s">
        <v>17</v>
      </c>
      <c r="B23" s="4">
        <v>0</v>
      </c>
      <c r="C23" s="4">
        <v>0</v>
      </c>
      <c r="D23" s="4">
        <v>0</v>
      </c>
      <c r="E23" s="4"/>
      <c r="F23" s="4"/>
      <c r="G23" s="4"/>
    </row>
    <row r="24" spans="1:10" ht="20.25">
      <c r="A24" s="15" t="s">
        <v>18</v>
      </c>
      <c r="B24" s="4">
        <v>0</v>
      </c>
      <c r="C24" s="4">
        <v>101.1</v>
      </c>
      <c r="D24" s="4">
        <v>50</v>
      </c>
      <c r="E24" s="4"/>
      <c r="F24" s="4"/>
      <c r="G24" s="4"/>
    </row>
    <row r="25" spans="1:10" ht="20.25">
      <c r="A25" s="15" t="s">
        <v>26</v>
      </c>
      <c r="B25" s="4">
        <v>0</v>
      </c>
      <c r="C25" s="4">
        <v>55</v>
      </c>
      <c r="D25" s="4">
        <v>0</v>
      </c>
      <c r="E25" s="4"/>
      <c r="F25" s="4"/>
      <c r="G25" s="4"/>
    </row>
    <row r="26" spans="1:10" ht="20.25">
      <c r="A26" s="15" t="s">
        <v>20</v>
      </c>
      <c r="B26" s="4">
        <v>80.2</v>
      </c>
      <c r="C26" s="4">
        <v>0</v>
      </c>
      <c r="D26" s="8">
        <v>-98.1</v>
      </c>
      <c r="E26" s="4"/>
      <c r="F26" s="4"/>
      <c r="G26" s="4"/>
    </row>
  </sheetData>
  <mergeCells count="7">
    <mergeCell ref="F1:G1"/>
    <mergeCell ref="A2:G2"/>
    <mergeCell ref="F3:G3"/>
    <mergeCell ref="A4:A5"/>
    <mergeCell ref="B4:B5"/>
    <mergeCell ref="F4:G4"/>
    <mergeCell ref="C4:E4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Высочкина</cp:lastModifiedBy>
  <cp:lastPrinted>2025-11-21T10:11:47Z</cp:lastPrinted>
  <dcterms:created xsi:type="dcterms:W3CDTF">2024-07-29T07:29:59Z</dcterms:created>
  <dcterms:modified xsi:type="dcterms:W3CDTF">2025-12-15T14:55:36Z</dcterms:modified>
</cp:coreProperties>
</file>